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wnloads\อบรม การบันทึกบัญชีด้วยโปรแกรมExcel 21.10.2563\Material\"/>
    </mc:Choice>
  </mc:AlternateContent>
  <bookViews>
    <workbookView xWindow="360" yWindow="180" windowWidth="19440" windowHeight="9600"/>
  </bookViews>
  <sheets>
    <sheet name="1.ผังบัญชี" sheetId="16" r:id="rId1"/>
    <sheet name="2.งบทดลอง แยกประเภท" sheetId="19" r:id="rId2"/>
    <sheet name="3.การบันทึกบัญชี" sheetId="4" r:id="rId3"/>
  </sheets>
  <definedNames>
    <definedName name="_xlnm._FilterDatabase" localSheetId="2" hidden="1">'3.การบันทึกบัญชี'!$A$1:$J$3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G17" i="4" l="1"/>
  <c r="E16" i="4"/>
  <c r="E17" i="4"/>
  <c r="G7" i="4"/>
  <c r="G4" i="4" l="1"/>
  <c r="G15" i="4"/>
  <c r="G12" i="4" s="1"/>
  <c r="G11" i="4"/>
  <c r="G8" i="4" s="1"/>
  <c r="E15" i="4"/>
  <c r="E18" i="4"/>
  <c r="E19" i="4"/>
  <c r="E6" i="4" l="1"/>
  <c r="E7" i="4"/>
  <c r="E8" i="4"/>
  <c r="E9" i="4"/>
  <c r="E10" i="4"/>
  <c r="E11" i="4"/>
  <c r="E12" i="4"/>
  <c r="E13" i="4"/>
  <c r="E14" i="4"/>
  <c r="E4" i="4"/>
  <c r="E5" i="4"/>
  <c r="G3" i="4"/>
  <c r="E3" i="4"/>
  <c r="E2" i="4"/>
</calcChain>
</file>

<file path=xl/sharedStrings.xml><?xml version="1.0" encoding="utf-8"?>
<sst xmlns="http://schemas.openxmlformats.org/spreadsheetml/2006/main" count="132" uniqueCount="74">
  <si>
    <t>1xxxx</t>
  </si>
  <si>
    <t>11xxx</t>
  </si>
  <si>
    <t>12xxx</t>
  </si>
  <si>
    <t>2xxxx</t>
  </si>
  <si>
    <t>21xxx</t>
  </si>
  <si>
    <t>22xxx</t>
  </si>
  <si>
    <t>3xxxx</t>
  </si>
  <si>
    <t>4xxxx</t>
  </si>
  <si>
    <t>41xxx</t>
  </si>
  <si>
    <t>42xxx</t>
  </si>
  <si>
    <t>5xxxx</t>
  </si>
  <si>
    <t>51xxx</t>
  </si>
  <si>
    <t>52xxx</t>
  </si>
  <si>
    <t>53xxx</t>
  </si>
  <si>
    <t>54xxx</t>
  </si>
  <si>
    <t>Assets</t>
  </si>
  <si>
    <t>Current assets</t>
  </si>
  <si>
    <t>Chart of accounts</t>
  </si>
  <si>
    <t>Non current assets</t>
  </si>
  <si>
    <t>Liability</t>
  </si>
  <si>
    <t>Current liability</t>
  </si>
  <si>
    <t>Non current liability</t>
  </si>
  <si>
    <t>Equity</t>
  </si>
  <si>
    <t>Revenue</t>
  </si>
  <si>
    <t>Main revenue</t>
  </si>
  <si>
    <t>Other revenue</t>
  </si>
  <si>
    <t>Expense</t>
  </si>
  <si>
    <t>Selling expense</t>
  </si>
  <si>
    <t>Administrative expense</t>
  </si>
  <si>
    <t>Finance cost</t>
  </si>
  <si>
    <t>55xxx</t>
  </si>
  <si>
    <t>Corporate income tax</t>
  </si>
  <si>
    <t>Account no.</t>
  </si>
  <si>
    <t>Account name</t>
  </si>
  <si>
    <t>Ref no.</t>
  </si>
  <si>
    <t>Date</t>
  </si>
  <si>
    <t>Description</t>
  </si>
  <si>
    <t>Cost of sales</t>
  </si>
  <si>
    <t>Total</t>
  </si>
  <si>
    <t>ทุน</t>
  </si>
  <si>
    <t>กำไรสะสม</t>
  </si>
  <si>
    <t>รายได้จากการให้บริการ</t>
  </si>
  <si>
    <t>รายได้จากดอกเบี้ย</t>
  </si>
  <si>
    <t>ค่าบริการทางวิชาชีพบัญชี</t>
  </si>
  <si>
    <t>ค่าบริการทางวิชาชีพบัญชีค้างจ่าย</t>
  </si>
  <si>
    <t>เงินให้กู้ยืมแก่บุคคลที่เกี่ยวข้องกัน</t>
  </si>
  <si>
    <t>ภาษีเงินได้ถูกหัก ณ ที่จ่าย</t>
  </si>
  <si>
    <t>ชำระเงินค่าหุ้นตอนเปิดบริษัท</t>
  </si>
  <si>
    <t>Grand Total</t>
  </si>
  <si>
    <t>ดอกเบี้ยค้างรับ</t>
  </si>
  <si>
    <t>เงินฝากธนาคาร</t>
  </si>
  <si>
    <t>Company :</t>
  </si>
  <si>
    <t>บริษัท เอบีซี จำกัด</t>
  </si>
  <si>
    <t>Preparer :</t>
  </si>
  <si>
    <t>บัญชีคลับ (cpdtutor.com)</t>
  </si>
  <si>
    <t>RV580101</t>
  </si>
  <si>
    <t>RV580201</t>
  </si>
  <si>
    <t>ภาษีขาย</t>
  </si>
  <si>
    <t>Amount Dr./(Cr.)</t>
  </si>
  <si>
    <t>รับชำระรายได้จากการให้บริการงาน A</t>
  </si>
  <si>
    <t>รับชำระรายได้จากการให้บริการงาน B</t>
  </si>
  <si>
    <t>RV580301</t>
  </si>
  <si>
    <t>RV580401</t>
  </si>
  <si>
    <t>PV580501</t>
  </si>
  <si>
    <t>รับชำระรายได้จากการให้บริการงาน C</t>
  </si>
  <si>
    <t>ค่าวัสดุใช้ดำเนินการ</t>
  </si>
  <si>
    <t>จ่ายค่าวัสดุที่ใช้ดำเนินการงาน A-C</t>
  </si>
  <si>
    <t>JV581201</t>
  </si>
  <si>
    <t>ค่าบริการจัดทำบัญชีค้างจ่าย 2558</t>
  </si>
  <si>
    <t>Doc type</t>
  </si>
  <si>
    <t>RV</t>
  </si>
  <si>
    <t>PV</t>
  </si>
  <si>
    <t>JV</t>
  </si>
  <si>
    <t>Sum of Amount Dr./(Cr.)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</si>
</sst>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_(* #,##0.00_);_(* \(#,##0.00\);_(* &quot;-&quot;??_);_(@_)"/>
    <numFmt numFmtId="188" formatCode="[$-409]d\-mmm\-yy;@"/>
    <numFmt numFmtId="189" formatCode="[$-107041E]d\ mmm\ yy;@"/>
  </numFmts>
  <fonts count="8" x14ac:knownFonts="1">
    <font>
      <sz val="10"/>
      <color theme="1"/>
      <name val="Arial"/>
      <family val="2"/>
    </font>
    <font>
      <sz val="10"/>
      <color theme="1"/>
      <name val="Tahoma"/>
      <family val="2"/>
    </font>
    <font>
      <b/>
      <u/>
      <sz val="10"/>
      <color theme="1"/>
      <name val="Tahoma"/>
      <family val="2"/>
    </font>
    <font>
      <sz val="14"/>
      <name val="Cordia New"/>
      <family val="2"/>
    </font>
    <font>
      <sz val="11"/>
      <color indexed="8"/>
      <name val="Calibri"/>
      <family val="2"/>
    </font>
    <font>
      <sz val="11"/>
      <color theme="1"/>
      <name val="Tahoma"/>
      <family val="2"/>
      <scheme val="minor"/>
    </font>
    <font>
      <b/>
      <sz val="10"/>
      <color theme="1"/>
      <name val="Tahoma"/>
      <family val="2"/>
    </font>
    <font>
      <b/>
      <u/>
      <sz val="12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188" fontId="0" fillId="0" borderId="0"/>
    <xf numFmtId="187" fontId="3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5" fillId="0" borderId="0"/>
  </cellStyleXfs>
  <cellXfs count="39">
    <xf numFmtId="188" fontId="0" fillId="0" borderId="0" xfId="0"/>
    <xf numFmtId="188" fontId="1" fillId="0" borderId="0" xfId="0" applyFont="1"/>
    <xf numFmtId="188" fontId="1" fillId="0" borderId="0" xfId="0" applyFont="1" applyFill="1"/>
    <xf numFmtId="1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center"/>
    </xf>
    <xf numFmtId="188" fontId="1" fillId="0" borderId="0" xfId="0" applyFont="1" applyAlignment="1">
      <alignment horizontal="center"/>
    </xf>
    <xf numFmtId="188" fontId="2" fillId="0" borderId="0" xfId="0" applyFont="1" applyAlignment="1">
      <alignment horizontal="center"/>
    </xf>
    <xf numFmtId="1" fontId="1" fillId="2" borderId="1" xfId="0" applyNumberFormat="1" applyFont="1" applyFill="1" applyBorder="1" applyAlignment="1">
      <alignment horizontal="left"/>
    </xf>
    <xf numFmtId="188" fontId="1" fillId="2" borderId="1" xfId="0" applyFont="1" applyFill="1" applyBorder="1"/>
    <xf numFmtId="1" fontId="1" fillId="0" borderId="1" xfId="0" applyNumberFormat="1" applyFont="1" applyBorder="1" applyAlignment="1">
      <alignment horizontal="left"/>
    </xf>
    <xf numFmtId="188" fontId="1" fillId="0" borderId="1" xfId="0" applyFont="1" applyBorder="1"/>
    <xf numFmtId="1" fontId="1" fillId="0" borderId="1" xfId="0" applyNumberFormat="1" applyFont="1" applyFill="1" applyBorder="1" applyAlignment="1">
      <alignment horizontal="left"/>
    </xf>
    <xf numFmtId="188" fontId="1" fillId="0" borderId="1" xfId="0" applyFont="1" applyFill="1" applyBorder="1"/>
    <xf numFmtId="1" fontId="2" fillId="3" borderId="1" xfId="0" applyNumberFormat="1" applyFont="1" applyFill="1" applyBorder="1" applyAlignment="1">
      <alignment horizontal="center"/>
    </xf>
    <xf numFmtId="188" fontId="2" fillId="3" borderId="1" xfId="0" applyFont="1" applyFill="1" applyBorder="1" applyAlignment="1">
      <alignment horizontal="center"/>
    </xf>
    <xf numFmtId="40" fontId="1" fillId="0" borderId="0" xfId="0" applyNumberFormat="1" applyFont="1"/>
    <xf numFmtId="188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40" fontId="1" fillId="0" borderId="1" xfId="0" applyNumberFormat="1" applyFont="1" applyFill="1" applyBorder="1"/>
    <xf numFmtId="40" fontId="2" fillId="3" borderId="1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1" fillId="0" borderId="0" xfId="0" applyNumberFormat="1" applyFont="1" applyFill="1"/>
    <xf numFmtId="2" fontId="1" fillId="0" borderId="0" xfId="0" applyNumberFormat="1" applyFont="1"/>
    <xf numFmtId="189" fontId="2" fillId="3" borderId="1" xfId="0" applyNumberFormat="1" applyFont="1" applyFill="1" applyBorder="1" applyAlignment="1">
      <alignment horizontal="center"/>
    </xf>
    <xf numFmtId="189" fontId="1" fillId="0" borderId="1" xfId="0" applyNumberFormat="1" applyFont="1" applyFill="1" applyBorder="1" applyAlignment="1">
      <alignment horizontal="center"/>
    </xf>
    <xf numFmtId="189" fontId="1" fillId="0" borderId="0" xfId="0" applyNumberFormat="1" applyFont="1" applyAlignment="1">
      <alignment horizontal="center"/>
    </xf>
    <xf numFmtId="188" fontId="0" fillId="0" borderId="0" xfId="0" pivotButton="1"/>
    <xf numFmtId="1" fontId="0" fillId="0" borderId="0" xfId="0" applyNumberFormat="1" applyAlignment="1">
      <alignment horizontal="center"/>
    </xf>
    <xf numFmtId="40" fontId="0" fillId="0" borderId="0" xfId="0" applyNumberFormat="1"/>
    <xf numFmtId="1" fontId="6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left"/>
    </xf>
    <xf numFmtId="188" fontId="1" fillId="2" borderId="1" xfId="0" applyFont="1" applyFill="1" applyBorder="1" applyAlignment="1">
      <alignment horizontal="center"/>
    </xf>
    <xf numFmtId="189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40" fontId="1" fillId="2" borderId="1" xfId="0" applyNumberFormat="1" applyFont="1" applyFill="1" applyBorder="1"/>
    <xf numFmtId="2" fontId="2" fillId="2" borderId="0" xfId="0" applyNumberFormat="1" applyFont="1" applyFill="1" applyAlignment="1">
      <alignment horizontal="center"/>
    </xf>
    <xf numFmtId="188" fontId="2" fillId="2" borderId="0" xfId="0" applyFont="1" applyFill="1" applyAlignment="1">
      <alignment horizontal="center"/>
    </xf>
    <xf numFmtId="2" fontId="1" fillId="2" borderId="0" xfId="0" applyNumberFormat="1" applyFont="1" applyFill="1"/>
    <xf numFmtId="188" fontId="1" fillId="2" borderId="0" xfId="0" applyFont="1" applyFill="1"/>
  </cellXfs>
  <cellStyles count="4">
    <cellStyle name="Comma 20" xfId="2"/>
    <cellStyle name="Comma 4" xfId="1"/>
    <cellStyle name="Normal" xfId="0" builtinId="0"/>
    <cellStyle name="Normal 61" xfId="3"/>
  </cellStyles>
  <dxfs count="6">
    <dxf>
      <numFmt numFmtId="190" formatCode="#,##0.00_);[Red]\(#,##0.00\)"/>
    </dxf>
    <dxf>
      <numFmt numFmtId="190" formatCode="#,##0.00_);[Red]\(#,##0.00\)"/>
    </dxf>
    <dxf>
      <numFmt numFmtId="1" formatCode="0"/>
    </dxf>
    <dxf>
      <numFmt numFmtId="1" formatCode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colors>
    <mruColors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8.1" refreshedDate="42699.717311921297" createdVersion="5" refreshedVersion="5" minRefreshableVersion="3" recordCount="19">
  <cacheSource type="worksheet">
    <worksheetSource ref="A1:G1048576" sheet="3.การบันทึกบัญชี"/>
  </cacheSource>
  <cacheFields count="7">
    <cacheField name="Ref no." numFmtId="188">
      <sharedItems containsBlank="1" count="15">
        <s v="RV580101"/>
        <s v="RV580201"/>
        <s v="RV580301"/>
        <s v="RV580401"/>
        <s v="PV580501"/>
        <s v="JV581201"/>
        <m/>
        <s v="RV581001" u="1"/>
        <s v="JV581003" u="1"/>
        <s v="JV581002" u="1"/>
        <s v="RV580901" u="1"/>
        <s v="RV581003" u="1"/>
        <s v="JV581001" u="1"/>
        <s v="JV571101" u="1"/>
        <s v="RV581002" u="1"/>
      </sharedItems>
    </cacheField>
    <cacheField name="Doc type" numFmtId="188">
      <sharedItems containsBlank="1"/>
    </cacheField>
    <cacheField name="Date" numFmtId="189">
      <sharedItems containsNonDate="0" containsDate="1" containsString="0" containsBlank="1" minDate="2014-11-04T00:00:00" maxDate="2016-01-01T00:00:00" count="13">
        <d v="2015-01-01T00:00:00"/>
        <d v="2015-02-01T00:00:00"/>
        <d v="2015-03-01T00:00:00"/>
        <d v="2015-04-01T00:00:00"/>
        <d v="2015-05-01T00:00:00"/>
        <d v="2015-12-31T00:00:00"/>
        <m/>
        <d v="2015-10-09T00:00:00" u="1"/>
        <d v="2015-10-02T00:00:00" u="1"/>
        <d v="2015-10-31T00:00:00" u="1"/>
        <d v="2015-10-01T00:00:00" u="1"/>
        <d v="2015-09-08T00:00:00" u="1"/>
        <d v="2014-11-04T00:00:00" u="1"/>
      </sharedItems>
    </cacheField>
    <cacheField name="Account no." numFmtId="1">
      <sharedItems containsString="0" containsBlank="1" containsNumber="1" containsInteger="1" minValue="11001" maxValue="53001" count="12">
        <n v="11001"/>
        <n v="30001"/>
        <n v="11003"/>
        <n v="41001"/>
        <n v="21002"/>
        <n v="51001"/>
        <n v="53001"/>
        <n v="21001"/>
        <m/>
        <n v="11002" u="1"/>
        <n v="42001" u="1"/>
        <n v="11004" u="1"/>
      </sharedItems>
    </cacheField>
    <cacheField name="Account name" numFmtId="188">
      <sharedItems containsBlank="1" count="15">
        <s v="เงินฝากธนาคาร"/>
        <s v="ทุน"/>
        <s v="ภาษีเงินได้ถูกหัก ณ ที่จ่าย"/>
        <s v="รายได้จากการให้บริการ"/>
        <s v="ภาษีขาย"/>
        <s v="ค่าวัสดุใช้ดำเนินการ"/>
        <s v="ค่าบริการทางวิชาชีพบัญชี"/>
        <s v="ค่าบริการทางวิชาชีพบัญชีค้างจ่าย"/>
        <m/>
        <s v="รายได้จากดอกเบี้ย" u="1"/>
        <s v="เงินให้กู้ยืมแก่บุคคลที่เกี่ยวข้องกัน" u="1"/>
        <s v="เจ้าหนี้กรมสรรพากร" u="1"/>
        <e v="#N/A" u="1"/>
        <s v="เงินสดและรายการเทียบเท่าเงินสด" u="1"/>
        <s v="ดอกเบี้ยค้างรับ" u="1"/>
      </sharedItems>
    </cacheField>
    <cacheField name="Description" numFmtId="188">
      <sharedItems containsBlank="1" count="11">
        <s v="ชำระเงินค่าหุ้นตอนเปิดบริษัท"/>
        <s v="รับชำระรายได้จากการให้บริการงาน A"/>
        <s v="รับชำระรายได้จากการให้บริการงาน B"/>
        <s v="รับชำระรายได้จากการให้บริการงาน C"/>
        <s v="จ่ายค่าวัสดุที่ใช้ดำเนินการงาน A-C"/>
        <s v="ค่าบริการจัดทำบัญชีค้างจ่าย 2558"/>
        <m/>
        <s v="รับชำระรายได้จากการให้บริการ" u="1"/>
        <s v="ปรับปรุงเงินให้กู้ยืมแก่บุคคลที่เกี่ยวข้องกัน" u="1"/>
        <s v="ค่าบริการจัดทำ+ค่าสอบบัญชีค้างจ่าย 2558" u="1"/>
        <s v="ปรับปรุงดอกเบี้ยจากเงินให้กู้ยืมแก่กิจการที่เกี่ยวข้องกัน (ร้อยละ 2 ต่อปี)" u="1"/>
      </sharedItems>
    </cacheField>
    <cacheField name="Amount Dr./(Cr.)" numFmtId="40">
      <sharedItems containsString="0" containsBlank="1" containsNumber="1" minValue="-1000000" maxValue="10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">
  <r>
    <x v="0"/>
    <s v="RV"/>
    <x v="0"/>
    <x v="0"/>
    <x v="0"/>
    <x v="0"/>
    <n v="1000000"/>
  </r>
  <r>
    <x v="0"/>
    <s v="RV"/>
    <x v="0"/>
    <x v="1"/>
    <x v="1"/>
    <x v="0"/>
    <n v="-1000000"/>
  </r>
  <r>
    <x v="1"/>
    <s v="RV"/>
    <x v="1"/>
    <x v="0"/>
    <x v="0"/>
    <x v="1"/>
    <n v="7176"/>
  </r>
  <r>
    <x v="1"/>
    <s v="RV"/>
    <x v="1"/>
    <x v="2"/>
    <x v="2"/>
    <x v="1"/>
    <n v="207"/>
  </r>
  <r>
    <x v="1"/>
    <s v="RV"/>
    <x v="1"/>
    <x v="3"/>
    <x v="3"/>
    <x v="1"/>
    <n v="-6900"/>
  </r>
  <r>
    <x v="1"/>
    <s v="RV"/>
    <x v="1"/>
    <x v="4"/>
    <x v="4"/>
    <x v="1"/>
    <n v="-483.00000000000006"/>
  </r>
  <r>
    <x v="2"/>
    <s v="RV"/>
    <x v="2"/>
    <x v="0"/>
    <x v="0"/>
    <x v="2"/>
    <n v="4056"/>
  </r>
  <r>
    <x v="2"/>
    <s v="RV"/>
    <x v="2"/>
    <x v="2"/>
    <x v="2"/>
    <x v="2"/>
    <n v="117"/>
  </r>
  <r>
    <x v="2"/>
    <s v="RV"/>
    <x v="2"/>
    <x v="3"/>
    <x v="3"/>
    <x v="2"/>
    <n v="-3900"/>
  </r>
  <r>
    <x v="2"/>
    <s v="RV"/>
    <x v="2"/>
    <x v="4"/>
    <x v="4"/>
    <x v="2"/>
    <n v="-273"/>
  </r>
  <r>
    <x v="3"/>
    <s v="RV"/>
    <x v="3"/>
    <x v="0"/>
    <x v="0"/>
    <x v="3"/>
    <n v="8008"/>
  </r>
  <r>
    <x v="3"/>
    <s v="RV"/>
    <x v="3"/>
    <x v="2"/>
    <x v="2"/>
    <x v="3"/>
    <n v="231"/>
  </r>
  <r>
    <x v="3"/>
    <s v="RV"/>
    <x v="3"/>
    <x v="3"/>
    <x v="3"/>
    <x v="3"/>
    <n v="-7700"/>
  </r>
  <r>
    <x v="3"/>
    <s v="RV"/>
    <x v="3"/>
    <x v="4"/>
    <x v="4"/>
    <x v="3"/>
    <n v="-539"/>
  </r>
  <r>
    <x v="4"/>
    <s v="PV"/>
    <x v="4"/>
    <x v="5"/>
    <x v="5"/>
    <x v="4"/>
    <n v="5000"/>
  </r>
  <r>
    <x v="4"/>
    <s v="PV"/>
    <x v="4"/>
    <x v="0"/>
    <x v="0"/>
    <x v="4"/>
    <n v="-5000"/>
  </r>
  <r>
    <x v="5"/>
    <s v="JV"/>
    <x v="5"/>
    <x v="6"/>
    <x v="6"/>
    <x v="5"/>
    <n v="10000"/>
  </r>
  <r>
    <x v="5"/>
    <s v="JV"/>
    <x v="5"/>
    <x v="7"/>
    <x v="7"/>
    <x v="5"/>
    <n v="-10000"/>
  </r>
  <r>
    <x v="6"/>
    <m/>
    <x v="6"/>
    <x v="8"/>
    <x v="8"/>
    <x v="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gridDropZones="1" multipleFieldFilters="0">
  <location ref="A4:F14" firstHeaderRow="2" firstDataRow="2" firstDataCol="5"/>
  <pivotFields count="7">
    <pivotField axis="axisRow" compact="0" outline="0" showAll="0" defaultSubtotal="0">
      <items count="15">
        <item m="1" x="13"/>
        <item m="1" x="12"/>
        <item m="1" x="10"/>
        <item m="1" x="7"/>
        <item m="1" x="14"/>
        <item m="1" x="11"/>
        <item x="6"/>
        <item m="1" x="9"/>
        <item m="1" x="8"/>
        <item x="0"/>
        <item x="1"/>
        <item x="2"/>
        <item x="3"/>
        <item x="4"/>
        <item x="5"/>
      </items>
    </pivotField>
    <pivotField compact="0" outline="0" showAll="0" defaultSubtotal="0"/>
    <pivotField axis="axisRow" compact="0" outline="0" showAll="0" defaultSubtotal="0">
      <items count="13">
        <item m="1" x="12"/>
        <item m="1" x="11"/>
        <item m="1" x="10"/>
        <item m="1" x="8"/>
        <item m="1" x="7"/>
        <item m="1" x="9"/>
        <item x="6"/>
        <item x="0"/>
        <item x="1"/>
        <item x="2"/>
        <item x="3"/>
        <item x="4"/>
        <item x="5"/>
      </items>
    </pivotField>
    <pivotField axis="axisRow" compact="0" outline="0" showAll="0" defaultSubtotal="0">
      <items count="12">
        <item x="0"/>
        <item m="1" x="9"/>
        <item m="1" x="11"/>
        <item x="2"/>
        <item x="7"/>
        <item x="4"/>
        <item x="1"/>
        <item x="3"/>
        <item h="1" x="8"/>
        <item m="1" x="10"/>
        <item x="6"/>
        <item x="5"/>
      </items>
    </pivotField>
    <pivotField axis="axisRow" compact="0" outline="0" showAll="0">
      <items count="16">
        <item sd="0" m="1" x="13"/>
        <item sd="0" m="1" x="11"/>
        <item sd="0" x="7"/>
        <item sd="0" x="1"/>
        <item sd="0" x="2"/>
        <item sd="0" x="3"/>
        <item h="1" m="1" x="12"/>
        <item x="8"/>
        <item sd="0" m="1" x="10"/>
        <item sd="0" m="1" x="14"/>
        <item sd="0" m="1" x="9"/>
        <item sd="0" x="6"/>
        <item sd="0" x="0"/>
        <item sd="0" x="4"/>
        <item sd="0" x="5"/>
        <item t="default"/>
      </items>
    </pivotField>
    <pivotField axis="axisRow" compact="0" outline="0" showAll="0">
      <items count="12">
        <item m="1" x="9"/>
        <item x="0"/>
        <item m="1" x="7"/>
        <item x="6"/>
        <item m="1" x="8"/>
        <item m="1" x="10"/>
        <item x="1"/>
        <item x="2"/>
        <item x="3"/>
        <item x="4"/>
        <item x="5"/>
        <item t="default"/>
      </items>
    </pivotField>
    <pivotField dataField="1" compact="0" outline="0" showAll="0" defaultSubtotal="0"/>
  </pivotFields>
  <rowFields count="5">
    <field x="3"/>
    <field x="4"/>
    <field x="2"/>
    <field x="0"/>
    <field x="5"/>
  </rowFields>
  <rowItems count="9">
    <i>
      <x/>
      <x v="12"/>
    </i>
    <i>
      <x v="3"/>
      <x v="4"/>
    </i>
    <i>
      <x v="4"/>
      <x v="2"/>
    </i>
    <i>
      <x v="5"/>
      <x v="13"/>
    </i>
    <i>
      <x v="6"/>
      <x v="3"/>
    </i>
    <i>
      <x v="7"/>
      <x v="5"/>
    </i>
    <i>
      <x v="10"/>
      <x v="11"/>
    </i>
    <i>
      <x v="11"/>
      <x v="14"/>
    </i>
    <i t="grand">
      <x/>
    </i>
  </rowItems>
  <colItems count="1">
    <i/>
  </colItems>
  <dataFields count="1">
    <dataField name="Sum of Amount Dr./(Cr.)" fld="6" baseField="4" baseItem="5" numFmtId="188"/>
  </dataFields>
  <formats count="6">
    <format dxfId="5">
      <pivotArea dataOnly="0" labelOnly="1" outline="0" fieldPosition="0">
        <references count="1">
          <reference field="3" count="0"/>
        </references>
      </pivotArea>
    </format>
    <format dxfId="4">
      <pivotArea dataOnly="0" labelOnly="1" grandRow="1" outline="0" fieldPosition="0"/>
    </format>
    <format dxfId="3">
      <pivotArea dataOnly="0" labelOnly="1" outline="0" fieldPosition="0">
        <references count="1">
          <reference field="3" count="0"/>
        </references>
      </pivotArea>
    </format>
    <format dxfId="2">
      <pivotArea dataOnly="0" labelOnly="1" grandRow="1" outline="0" fieldPosition="0"/>
    </format>
    <format dxfId="1">
      <pivotArea outline="0" collapsedLevelsAreSubtotals="1" fieldPosition="0"/>
    </format>
    <format dxfId="0">
      <pivotArea type="topRight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B34"/>
  <sheetViews>
    <sheetView tabSelected="1" workbookViewId="0">
      <selection activeCell="G13" sqref="G13"/>
    </sheetView>
  </sheetViews>
  <sheetFormatPr defaultColWidth="9.109375" defaultRowHeight="13.2" x14ac:dyDescent="0.25"/>
  <cols>
    <col min="1" max="1" width="15.5546875" style="3" customWidth="1"/>
    <col min="2" max="2" width="42.109375" style="1" customWidth="1"/>
    <col min="3" max="16384" width="9.109375" style="1"/>
  </cols>
  <sheetData>
    <row r="1" spans="1:2" x14ac:dyDescent="0.25">
      <c r="A1" s="29" t="s">
        <v>51</v>
      </c>
      <c r="B1" s="1" t="s">
        <v>52</v>
      </c>
    </row>
    <row r="2" spans="1:2" x14ac:dyDescent="0.25">
      <c r="A2" s="29" t="s">
        <v>53</v>
      </c>
      <c r="B2" s="1" t="s">
        <v>54</v>
      </c>
    </row>
    <row r="4" spans="1:2" ht="15" x14ac:dyDescent="0.25">
      <c r="A4" s="30" t="s">
        <v>17</v>
      </c>
    </row>
    <row r="5" spans="1:2" x14ac:dyDescent="0.25">
      <c r="A5" s="13" t="s">
        <v>32</v>
      </c>
      <c r="B5" s="14" t="s">
        <v>33</v>
      </c>
    </row>
    <row r="6" spans="1:2" s="2" customFormat="1" x14ac:dyDescent="0.25">
      <c r="A6" s="7" t="s">
        <v>0</v>
      </c>
      <c r="B6" s="8" t="s">
        <v>15</v>
      </c>
    </row>
    <row r="7" spans="1:2" s="2" customFormat="1" x14ac:dyDescent="0.25">
      <c r="A7" s="7" t="s">
        <v>1</v>
      </c>
      <c r="B7" s="8" t="s">
        <v>16</v>
      </c>
    </row>
    <row r="8" spans="1:2" s="2" customFormat="1" x14ac:dyDescent="0.25">
      <c r="A8" s="9">
        <v>11001</v>
      </c>
      <c r="B8" s="10" t="s">
        <v>50</v>
      </c>
    </row>
    <row r="9" spans="1:2" s="2" customFormat="1" x14ac:dyDescent="0.25">
      <c r="A9" s="9">
        <v>11002</v>
      </c>
      <c r="B9" s="10" t="s">
        <v>45</v>
      </c>
    </row>
    <row r="10" spans="1:2" s="2" customFormat="1" x14ac:dyDescent="0.25">
      <c r="A10" s="9">
        <v>11003</v>
      </c>
      <c r="B10" s="10" t="s">
        <v>46</v>
      </c>
    </row>
    <row r="11" spans="1:2" s="2" customFormat="1" x14ac:dyDescent="0.25">
      <c r="A11" s="9">
        <v>11004</v>
      </c>
      <c r="B11" s="10" t="s">
        <v>49</v>
      </c>
    </row>
    <row r="12" spans="1:2" s="2" customFormat="1" x14ac:dyDescent="0.25">
      <c r="A12" s="7" t="s">
        <v>2</v>
      </c>
      <c r="B12" s="8" t="s">
        <v>18</v>
      </c>
    </row>
    <row r="13" spans="1:2" s="2" customFormat="1" x14ac:dyDescent="0.25">
      <c r="A13" s="7" t="s">
        <v>3</v>
      </c>
      <c r="B13" s="8" t="s">
        <v>19</v>
      </c>
    </row>
    <row r="14" spans="1:2" s="2" customFormat="1" x14ac:dyDescent="0.25">
      <c r="A14" s="7" t="s">
        <v>4</v>
      </c>
      <c r="B14" s="8" t="s">
        <v>20</v>
      </c>
    </row>
    <row r="15" spans="1:2" s="2" customFormat="1" ht="13.5" customHeight="1" x14ac:dyDescent="0.25">
      <c r="A15" s="11">
        <v>21001</v>
      </c>
      <c r="B15" s="12" t="s">
        <v>44</v>
      </c>
    </row>
    <row r="16" spans="1:2" s="2" customFormat="1" ht="13.5" customHeight="1" x14ac:dyDescent="0.25">
      <c r="A16" s="11">
        <v>21002</v>
      </c>
      <c r="B16" s="12" t="s">
        <v>57</v>
      </c>
    </row>
    <row r="17" spans="1:2" s="2" customFormat="1" x14ac:dyDescent="0.25">
      <c r="A17" s="7" t="s">
        <v>5</v>
      </c>
      <c r="B17" s="8" t="s">
        <v>21</v>
      </c>
    </row>
    <row r="18" spans="1:2" s="2" customFormat="1" x14ac:dyDescent="0.25">
      <c r="A18" s="7" t="s">
        <v>6</v>
      </c>
      <c r="B18" s="8" t="s">
        <v>22</v>
      </c>
    </row>
    <row r="19" spans="1:2" s="2" customFormat="1" x14ac:dyDescent="0.25">
      <c r="A19" s="11">
        <v>30001</v>
      </c>
      <c r="B19" s="12" t="s">
        <v>39</v>
      </c>
    </row>
    <row r="20" spans="1:2" s="2" customFormat="1" x14ac:dyDescent="0.25">
      <c r="A20" s="11">
        <v>30002</v>
      </c>
      <c r="B20" s="12" t="s">
        <v>40</v>
      </c>
    </row>
    <row r="21" spans="1:2" s="2" customFormat="1" x14ac:dyDescent="0.25">
      <c r="A21" s="7" t="s">
        <v>7</v>
      </c>
      <c r="B21" s="8" t="s">
        <v>23</v>
      </c>
    </row>
    <row r="22" spans="1:2" s="2" customFormat="1" x14ac:dyDescent="0.25">
      <c r="A22" s="7" t="s">
        <v>8</v>
      </c>
      <c r="B22" s="8" t="s">
        <v>24</v>
      </c>
    </row>
    <row r="23" spans="1:2" s="2" customFormat="1" x14ac:dyDescent="0.25">
      <c r="A23" s="11">
        <v>41001</v>
      </c>
      <c r="B23" s="12" t="s">
        <v>41</v>
      </c>
    </row>
    <row r="24" spans="1:2" s="2" customFormat="1" x14ac:dyDescent="0.25">
      <c r="A24" s="7" t="s">
        <v>9</v>
      </c>
      <c r="B24" s="8" t="s">
        <v>25</v>
      </c>
    </row>
    <row r="25" spans="1:2" s="2" customFormat="1" x14ac:dyDescent="0.25">
      <c r="A25" s="11">
        <v>42001</v>
      </c>
      <c r="B25" s="12" t="s">
        <v>42</v>
      </c>
    </row>
    <row r="26" spans="1:2" s="2" customFormat="1" x14ac:dyDescent="0.25">
      <c r="A26" s="7" t="s">
        <v>10</v>
      </c>
      <c r="B26" s="8" t="s">
        <v>26</v>
      </c>
    </row>
    <row r="27" spans="1:2" s="2" customFormat="1" x14ac:dyDescent="0.25">
      <c r="A27" s="7" t="s">
        <v>11</v>
      </c>
      <c r="B27" s="8" t="s">
        <v>37</v>
      </c>
    </row>
    <row r="28" spans="1:2" s="2" customFormat="1" x14ac:dyDescent="0.25">
      <c r="A28" s="11">
        <v>51001</v>
      </c>
      <c r="B28" s="12" t="s">
        <v>65</v>
      </c>
    </row>
    <row r="29" spans="1:2" s="2" customFormat="1" x14ac:dyDescent="0.25">
      <c r="A29" s="7" t="s">
        <v>12</v>
      </c>
      <c r="B29" s="8" t="s">
        <v>27</v>
      </c>
    </row>
    <row r="30" spans="1:2" s="2" customFormat="1" x14ac:dyDescent="0.25">
      <c r="A30" s="7" t="s">
        <v>13</v>
      </c>
      <c r="B30" s="8" t="s">
        <v>28</v>
      </c>
    </row>
    <row r="31" spans="1:2" s="2" customFormat="1" x14ac:dyDescent="0.25">
      <c r="A31" s="11">
        <v>53001</v>
      </c>
      <c r="B31" s="12" t="s">
        <v>43</v>
      </c>
    </row>
    <row r="32" spans="1:2" s="2" customFormat="1" x14ac:dyDescent="0.25">
      <c r="A32" s="7" t="s">
        <v>14</v>
      </c>
      <c r="B32" s="8" t="s">
        <v>29</v>
      </c>
    </row>
    <row r="33" spans="1:2" s="2" customFormat="1" x14ac:dyDescent="0.25">
      <c r="A33" s="7" t="s">
        <v>30</v>
      </c>
      <c r="B33" s="8" t="s">
        <v>31</v>
      </c>
    </row>
    <row r="34" spans="1:2" s="2" customFormat="1" x14ac:dyDescent="0.25">
      <c r="A34" s="3"/>
      <c r="B34" s="1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F53"/>
  <sheetViews>
    <sheetView workbookViewId="0">
      <selection activeCell="F25" sqref="F25"/>
    </sheetView>
  </sheetViews>
  <sheetFormatPr defaultRowHeight="13.2" x14ac:dyDescent="0.25"/>
  <cols>
    <col min="1" max="1" width="20.88671875" style="27" customWidth="1"/>
    <col min="2" max="2" width="28.88671875" customWidth="1"/>
    <col min="3" max="3" width="13.109375" style="28" customWidth="1"/>
    <col min="4" max="4" width="11.5546875" customWidth="1"/>
    <col min="5" max="5" width="13.44140625" customWidth="1"/>
    <col min="6" max="6" width="12.88671875" customWidth="1"/>
  </cols>
  <sheetData>
    <row r="1" spans="1:6" x14ac:dyDescent="0.25">
      <c r="A1" s="29" t="s">
        <v>51</v>
      </c>
      <c r="B1" s="1" t="s">
        <v>52</v>
      </c>
    </row>
    <row r="2" spans="1:6" x14ac:dyDescent="0.25">
      <c r="A2" s="29" t="s">
        <v>53</v>
      </c>
      <c r="B2" s="1" t="s">
        <v>54</v>
      </c>
    </row>
    <row r="4" spans="1:6" x14ac:dyDescent="0.25">
      <c r="A4" s="26" t="s">
        <v>73</v>
      </c>
      <c r="C4"/>
      <c r="F4" s="28"/>
    </row>
    <row r="5" spans="1:6" x14ac:dyDescent="0.25">
      <c r="A5" s="26" t="s">
        <v>32</v>
      </c>
      <c r="B5" s="26" t="s">
        <v>33</v>
      </c>
      <c r="C5" s="26" t="s">
        <v>35</v>
      </c>
      <c r="D5" s="26" t="s">
        <v>34</v>
      </c>
      <c r="E5" s="26" t="s">
        <v>36</v>
      </c>
      <c r="F5" t="s">
        <v>38</v>
      </c>
    </row>
    <row r="6" spans="1:6" x14ac:dyDescent="0.25">
      <c r="A6" s="27">
        <v>11001</v>
      </c>
      <c r="B6" t="s">
        <v>50</v>
      </c>
      <c r="C6"/>
      <c r="F6" s="28">
        <v>1014240</v>
      </c>
    </row>
    <row r="7" spans="1:6" x14ac:dyDescent="0.25">
      <c r="A7" s="27">
        <v>11003</v>
      </c>
      <c r="B7" t="s">
        <v>46</v>
      </c>
      <c r="C7"/>
      <c r="F7" s="28">
        <v>555</v>
      </c>
    </row>
    <row r="8" spans="1:6" x14ac:dyDescent="0.25">
      <c r="A8" s="27">
        <v>21001</v>
      </c>
      <c r="B8" t="s">
        <v>44</v>
      </c>
      <c r="C8"/>
      <c r="F8" s="28">
        <v>-10000</v>
      </c>
    </row>
    <row r="9" spans="1:6" x14ac:dyDescent="0.25">
      <c r="A9" s="27">
        <v>21002</v>
      </c>
      <c r="B9" t="s">
        <v>57</v>
      </c>
      <c r="C9"/>
      <c r="F9" s="28">
        <v>-1295</v>
      </c>
    </row>
    <row r="10" spans="1:6" x14ac:dyDescent="0.25">
      <c r="A10" s="27">
        <v>30001</v>
      </c>
      <c r="B10" t="s">
        <v>39</v>
      </c>
      <c r="C10"/>
      <c r="F10" s="28">
        <v>-1000000</v>
      </c>
    </row>
    <row r="11" spans="1:6" x14ac:dyDescent="0.25">
      <c r="A11" s="27">
        <v>41001</v>
      </c>
      <c r="B11" t="s">
        <v>41</v>
      </c>
      <c r="C11"/>
      <c r="F11" s="28">
        <v>-18500</v>
      </c>
    </row>
    <row r="12" spans="1:6" x14ac:dyDescent="0.25">
      <c r="A12" s="27">
        <v>53001</v>
      </c>
      <c r="B12" t="s">
        <v>43</v>
      </c>
      <c r="C12"/>
      <c r="F12" s="28">
        <v>10000</v>
      </c>
    </row>
    <row r="13" spans="1:6" x14ac:dyDescent="0.25">
      <c r="A13" s="27">
        <v>51001</v>
      </c>
      <c r="B13" t="s">
        <v>65</v>
      </c>
      <c r="C13"/>
      <c r="F13" s="28">
        <v>5000</v>
      </c>
    </row>
    <row r="14" spans="1:6" x14ac:dyDescent="0.25">
      <c r="A14" s="27" t="s">
        <v>48</v>
      </c>
      <c r="B14" s="27"/>
      <c r="C14" s="27"/>
      <c r="D14" s="27"/>
      <c r="E14" s="27"/>
      <c r="F14" s="28">
        <v>0</v>
      </c>
    </row>
    <row r="15" spans="1:6" x14ac:dyDescent="0.25">
      <c r="A15"/>
      <c r="C15"/>
    </row>
    <row r="16" spans="1:6" x14ac:dyDescent="0.25">
      <c r="A16"/>
      <c r="C16"/>
    </row>
    <row r="17" spans="1:3" x14ac:dyDescent="0.25">
      <c r="A17"/>
      <c r="C17"/>
    </row>
    <row r="18" spans="1:3" x14ac:dyDescent="0.25">
      <c r="A18"/>
      <c r="C18"/>
    </row>
    <row r="19" spans="1:3" x14ac:dyDescent="0.25">
      <c r="A19"/>
      <c r="C19"/>
    </row>
    <row r="20" spans="1:3" x14ac:dyDescent="0.25">
      <c r="A20"/>
      <c r="C20"/>
    </row>
    <row r="21" spans="1:3" x14ac:dyDescent="0.25">
      <c r="A21"/>
      <c r="C21"/>
    </row>
    <row r="22" spans="1:3" x14ac:dyDescent="0.25">
      <c r="A22"/>
      <c r="C22"/>
    </row>
    <row r="23" spans="1:3" x14ac:dyDescent="0.25">
      <c r="A23"/>
      <c r="C23"/>
    </row>
    <row r="24" spans="1:3" x14ac:dyDescent="0.25">
      <c r="A24"/>
      <c r="C24"/>
    </row>
    <row r="25" spans="1:3" x14ac:dyDescent="0.25">
      <c r="A25"/>
      <c r="C25"/>
    </row>
    <row r="26" spans="1:3" x14ac:dyDescent="0.25">
      <c r="A26"/>
      <c r="C26"/>
    </row>
    <row r="27" spans="1:3" x14ac:dyDescent="0.25">
      <c r="A27"/>
      <c r="C27"/>
    </row>
    <row r="28" spans="1:3" x14ac:dyDescent="0.25">
      <c r="A28"/>
      <c r="C28"/>
    </row>
    <row r="29" spans="1:3" x14ac:dyDescent="0.25">
      <c r="A29"/>
      <c r="C29"/>
    </row>
    <row r="30" spans="1:3" x14ac:dyDescent="0.25">
      <c r="A30"/>
      <c r="C30"/>
    </row>
    <row r="31" spans="1:3" x14ac:dyDescent="0.25">
      <c r="A31"/>
      <c r="C31"/>
    </row>
    <row r="32" spans="1:3" x14ac:dyDescent="0.25">
      <c r="A32"/>
      <c r="C32"/>
    </row>
    <row r="33" spans="1:3" x14ac:dyDescent="0.25">
      <c r="A33"/>
      <c r="C33"/>
    </row>
    <row r="34" spans="1:3" x14ac:dyDescent="0.25">
      <c r="A34"/>
      <c r="C34"/>
    </row>
    <row r="35" spans="1:3" x14ac:dyDescent="0.25">
      <c r="A35"/>
      <c r="C35"/>
    </row>
    <row r="36" spans="1:3" x14ac:dyDescent="0.25">
      <c r="A36"/>
      <c r="C36"/>
    </row>
    <row r="37" spans="1:3" x14ac:dyDescent="0.25">
      <c r="A37"/>
      <c r="C37"/>
    </row>
    <row r="38" spans="1:3" x14ac:dyDescent="0.25">
      <c r="A38"/>
      <c r="C38"/>
    </row>
    <row r="39" spans="1:3" x14ac:dyDescent="0.25">
      <c r="A39"/>
      <c r="C39"/>
    </row>
    <row r="40" spans="1:3" x14ac:dyDescent="0.25">
      <c r="A40"/>
      <c r="C40"/>
    </row>
    <row r="41" spans="1:3" x14ac:dyDescent="0.25">
      <c r="A41"/>
      <c r="C41"/>
    </row>
    <row r="42" spans="1:3" x14ac:dyDescent="0.25">
      <c r="A42"/>
      <c r="C42"/>
    </row>
    <row r="43" spans="1:3" x14ac:dyDescent="0.25">
      <c r="A43"/>
      <c r="C43"/>
    </row>
    <row r="44" spans="1:3" x14ac:dyDescent="0.25">
      <c r="A44"/>
      <c r="C44"/>
    </row>
    <row r="45" spans="1:3" x14ac:dyDescent="0.25">
      <c r="A45"/>
      <c r="C45"/>
    </row>
    <row r="46" spans="1:3" x14ac:dyDescent="0.25">
      <c r="A46"/>
      <c r="C46"/>
    </row>
    <row r="47" spans="1:3" x14ac:dyDescent="0.25">
      <c r="A47"/>
      <c r="C47"/>
    </row>
    <row r="48" spans="1:3" x14ac:dyDescent="0.25">
      <c r="A48"/>
      <c r="C48"/>
    </row>
    <row r="49" spans="1:3" x14ac:dyDescent="0.25">
      <c r="A49"/>
      <c r="C49"/>
    </row>
    <row r="50" spans="1:3" x14ac:dyDescent="0.25">
      <c r="A50"/>
      <c r="C50"/>
    </row>
    <row r="51" spans="1:3" x14ac:dyDescent="0.25">
      <c r="A51"/>
      <c r="C51"/>
    </row>
    <row r="52" spans="1:3" x14ac:dyDescent="0.25">
      <c r="A52"/>
      <c r="C52"/>
    </row>
    <row r="53" spans="1:3" x14ac:dyDescent="0.25">
      <c r="A53"/>
      <c r="C5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J1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26" sqref="E26"/>
    </sheetView>
  </sheetViews>
  <sheetFormatPr defaultColWidth="9.109375" defaultRowHeight="13.2" x14ac:dyDescent="0.25"/>
  <cols>
    <col min="1" max="1" width="16.6640625" style="5" customWidth="1"/>
    <col min="2" max="2" width="11.44140625" style="5" customWidth="1"/>
    <col min="3" max="3" width="13.5546875" style="25" customWidth="1"/>
    <col min="4" max="4" width="15.6640625" style="4" customWidth="1"/>
    <col min="5" max="5" width="32.88671875" style="1" customWidth="1"/>
    <col min="6" max="6" width="39.88671875" style="1" customWidth="1"/>
    <col min="7" max="7" width="20.33203125" style="15" customWidth="1"/>
    <col min="8" max="8" width="9.5546875" style="22" bestFit="1" customWidth="1"/>
    <col min="9" max="9" width="9.109375" style="1"/>
    <col min="10" max="10" width="9.109375" style="22"/>
    <col min="11" max="16384" width="9.109375" style="1"/>
  </cols>
  <sheetData>
    <row r="1" spans="1:10" s="6" customFormat="1" x14ac:dyDescent="0.25">
      <c r="A1" s="14" t="s">
        <v>34</v>
      </c>
      <c r="B1" s="14" t="s">
        <v>69</v>
      </c>
      <c r="C1" s="23" t="s">
        <v>35</v>
      </c>
      <c r="D1" s="13" t="s">
        <v>32</v>
      </c>
      <c r="E1" s="14" t="s">
        <v>33</v>
      </c>
      <c r="F1" s="14" t="s">
        <v>36</v>
      </c>
      <c r="G1" s="19" t="s">
        <v>58</v>
      </c>
      <c r="H1" s="20"/>
      <c r="J1" s="20"/>
    </row>
    <row r="2" spans="1:10" s="36" customFormat="1" x14ac:dyDescent="0.25">
      <c r="A2" s="31" t="s">
        <v>55</v>
      </c>
      <c r="B2" s="31" t="s">
        <v>70</v>
      </c>
      <c r="C2" s="32">
        <v>42005</v>
      </c>
      <c r="D2" s="33">
        <v>11001</v>
      </c>
      <c r="E2" s="8" t="str">
        <f>VLOOKUP(D2,'1.ผังบัญชี'!A:B,2,0)</f>
        <v>เงินฝากธนาคาร</v>
      </c>
      <c r="F2" s="8" t="s">
        <v>47</v>
      </c>
      <c r="G2" s="34">
        <v>1000000</v>
      </c>
      <c r="H2" s="35"/>
      <c r="J2" s="35"/>
    </row>
    <row r="3" spans="1:10" s="38" customFormat="1" x14ac:dyDescent="0.25">
      <c r="A3" s="31" t="s">
        <v>55</v>
      </c>
      <c r="B3" s="31" t="s">
        <v>70</v>
      </c>
      <c r="C3" s="32">
        <v>42005</v>
      </c>
      <c r="D3" s="33">
        <v>30001</v>
      </c>
      <c r="E3" s="8" t="str">
        <f>VLOOKUP(D3,'1.ผังบัญชี'!A:B,2,0)</f>
        <v>ทุน</v>
      </c>
      <c r="F3" s="8" t="s">
        <v>47</v>
      </c>
      <c r="G3" s="34">
        <f>-G2</f>
        <v>-1000000</v>
      </c>
      <c r="H3" s="37"/>
      <c r="J3" s="37"/>
    </row>
    <row r="4" spans="1:10" x14ac:dyDescent="0.25">
      <c r="A4" s="16" t="s">
        <v>56</v>
      </c>
      <c r="B4" s="16" t="s">
        <v>70</v>
      </c>
      <c r="C4" s="24">
        <v>42036</v>
      </c>
      <c r="D4" s="17">
        <v>11001</v>
      </c>
      <c r="E4" s="12" t="str">
        <f>VLOOKUP(D4,'1.ผังบัญชี'!A:B,2,0)</f>
        <v>เงินฝากธนาคาร</v>
      </c>
      <c r="F4" s="12" t="s">
        <v>59</v>
      </c>
      <c r="G4" s="18">
        <f>-SUM(G5:G7)</f>
        <v>7176</v>
      </c>
    </row>
    <row r="5" spans="1:10" x14ac:dyDescent="0.25">
      <c r="A5" s="16" t="s">
        <v>56</v>
      </c>
      <c r="B5" s="16" t="s">
        <v>70</v>
      </c>
      <c r="C5" s="24">
        <v>42036</v>
      </c>
      <c r="D5" s="17">
        <v>11003</v>
      </c>
      <c r="E5" s="12" t="str">
        <f>VLOOKUP(D5,'1.ผังบัญชี'!A:B,2,0)</f>
        <v>ภาษีเงินได้ถูกหัก ณ ที่จ่าย</v>
      </c>
      <c r="F5" s="12" t="s">
        <v>59</v>
      </c>
      <c r="G5" s="18">
        <v>207</v>
      </c>
    </row>
    <row r="6" spans="1:10" x14ac:dyDescent="0.25">
      <c r="A6" s="16" t="s">
        <v>56</v>
      </c>
      <c r="B6" s="16" t="s">
        <v>70</v>
      </c>
      <c r="C6" s="24">
        <v>42036</v>
      </c>
      <c r="D6" s="17">
        <v>41001</v>
      </c>
      <c r="E6" s="12" t="str">
        <f>VLOOKUP(D6,'1.ผังบัญชี'!A:B,2,0)</f>
        <v>รายได้จากการให้บริการ</v>
      </c>
      <c r="F6" s="12" t="s">
        <v>59</v>
      </c>
      <c r="G6" s="18">
        <v>-6900</v>
      </c>
    </row>
    <row r="7" spans="1:10" s="2" customFormat="1" x14ac:dyDescent="0.25">
      <c r="A7" s="16" t="s">
        <v>56</v>
      </c>
      <c r="B7" s="16" t="s">
        <v>70</v>
      </c>
      <c r="C7" s="24">
        <v>42036</v>
      </c>
      <c r="D7" s="17">
        <v>21002</v>
      </c>
      <c r="E7" s="12" t="str">
        <f>VLOOKUP(D7,'1.ผังบัญชี'!A:B,2,0)</f>
        <v>ภาษีขาย</v>
      </c>
      <c r="F7" s="12" t="s">
        <v>59</v>
      </c>
      <c r="G7" s="18">
        <f>G6*0.07</f>
        <v>-483.00000000000006</v>
      </c>
      <c r="H7" s="21"/>
      <c r="J7" s="21"/>
    </row>
    <row r="8" spans="1:10" s="38" customFormat="1" x14ac:dyDescent="0.25">
      <c r="A8" s="31" t="s">
        <v>61</v>
      </c>
      <c r="B8" s="31" t="s">
        <v>70</v>
      </c>
      <c r="C8" s="32">
        <v>42064</v>
      </c>
      <c r="D8" s="33">
        <v>11001</v>
      </c>
      <c r="E8" s="8" t="str">
        <f>VLOOKUP(D8,'1.ผังบัญชี'!A:B,2,0)</f>
        <v>เงินฝากธนาคาร</v>
      </c>
      <c r="F8" s="8" t="s">
        <v>60</v>
      </c>
      <c r="G8" s="34">
        <f>-SUM(G9:G11)</f>
        <v>4056</v>
      </c>
      <c r="H8" s="37"/>
      <c r="J8" s="37"/>
    </row>
    <row r="9" spans="1:10" s="38" customFormat="1" x14ac:dyDescent="0.25">
      <c r="A9" s="31" t="s">
        <v>61</v>
      </c>
      <c r="B9" s="31" t="s">
        <v>70</v>
      </c>
      <c r="C9" s="32">
        <v>42064</v>
      </c>
      <c r="D9" s="33">
        <v>11003</v>
      </c>
      <c r="E9" s="8" t="str">
        <f>VLOOKUP(D9,'1.ผังบัญชี'!A:B,2,0)</f>
        <v>ภาษีเงินได้ถูกหัก ณ ที่จ่าย</v>
      </c>
      <c r="F9" s="8" t="s">
        <v>60</v>
      </c>
      <c r="G9" s="34">
        <v>117</v>
      </c>
      <c r="H9" s="37"/>
      <c r="J9" s="37"/>
    </row>
    <row r="10" spans="1:10" s="38" customFormat="1" x14ac:dyDescent="0.25">
      <c r="A10" s="31" t="s">
        <v>61</v>
      </c>
      <c r="B10" s="31" t="s">
        <v>70</v>
      </c>
      <c r="C10" s="32">
        <v>42064</v>
      </c>
      <c r="D10" s="33">
        <v>41001</v>
      </c>
      <c r="E10" s="8" t="str">
        <f>VLOOKUP(D10,'1.ผังบัญชี'!A:B,2,0)</f>
        <v>รายได้จากการให้บริการ</v>
      </c>
      <c r="F10" s="8" t="s">
        <v>60</v>
      </c>
      <c r="G10" s="34">
        <v>-3900</v>
      </c>
      <c r="H10" s="37"/>
      <c r="J10" s="37"/>
    </row>
    <row r="11" spans="1:10" s="38" customFormat="1" x14ac:dyDescent="0.25">
      <c r="A11" s="31" t="s">
        <v>61</v>
      </c>
      <c r="B11" s="31" t="s">
        <v>70</v>
      </c>
      <c r="C11" s="32">
        <v>42064</v>
      </c>
      <c r="D11" s="33">
        <v>21002</v>
      </c>
      <c r="E11" s="8" t="str">
        <f>VLOOKUP(D11,'1.ผังบัญชี'!A:B,2,0)</f>
        <v>ภาษีขาย</v>
      </c>
      <c r="F11" s="8" t="s">
        <v>60</v>
      </c>
      <c r="G11" s="34">
        <f>G10*0.07</f>
        <v>-273</v>
      </c>
      <c r="H11" s="37"/>
      <c r="J11" s="37"/>
    </row>
    <row r="12" spans="1:10" s="2" customFormat="1" x14ac:dyDescent="0.25">
      <c r="A12" s="16" t="s">
        <v>62</v>
      </c>
      <c r="B12" s="16" t="s">
        <v>70</v>
      </c>
      <c r="C12" s="24">
        <v>42095</v>
      </c>
      <c r="D12" s="17">
        <v>11001</v>
      </c>
      <c r="E12" s="12" t="str">
        <f>VLOOKUP(D12,'1.ผังบัญชี'!A:B,2,0)</f>
        <v>เงินฝากธนาคาร</v>
      </c>
      <c r="F12" s="12" t="s">
        <v>64</v>
      </c>
      <c r="G12" s="18">
        <f>-SUM(G13:G15)</f>
        <v>8008</v>
      </c>
      <c r="H12" s="21"/>
      <c r="J12" s="21"/>
    </row>
    <row r="13" spans="1:10" s="2" customFormat="1" x14ac:dyDescent="0.25">
      <c r="A13" s="16" t="s">
        <v>62</v>
      </c>
      <c r="B13" s="16" t="s">
        <v>70</v>
      </c>
      <c r="C13" s="24">
        <v>42095</v>
      </c>
      <c r="D13" s="17">
        <v>11003</v>
      </c>
      <c r="E13" s="12" t="str">
        <f>VLOOKUP(D13,'1.ผังบัญชี'!A:B,2,0)</f>
        <v>ภาษีเงินได้ถูกหัก ณ ที่จ่าย</v>
      </c>
      <c r="F13" s="12" t="s">
        <v>64</v>
      </c>
      <c r="G13" s="18">
        <v>231</v>
      </c>
      <c r="H13" s="21"/>
      <c r="J13" s="21"/>
    </row>
    <row r="14" spans="1:10" s="2" customFormat="1" x14ac:dyDescent="0.25">
      <c r="A14" s="16" t="s">
        <v>62</v>
      </c>
      <c r="B14" s="16" t="s">
        <v>70</v>
      </c>
      <c r="C14" s="24">
        <v>42095</v>
      </c>
      <c r="D14" s="17">
        <v>41001</v>
      </c>
      <c r="E14" s="12" t="str">
        <f>VLOOKUP(D14,'1.ผังบัญชี'!A:B,2,0)</f>
        <v>รายได้จากการให้บริการ</v>
      </c>
      <c r="F14" s="12" t="s">
        <v>64</v>
      </c>
      <c r="G14" s="18">
        <v>-7700</v>
      </c>
      <c r="H14" s="21"/>
      <c r="J14" s="21"/>
    </row>
    <row r="15" spans="1:10" s="2" customFormat="1" x14ac:dyDescent="0.25">
      <c r="A15" s="16" t="s">
        <v>62</v>
      </c>
      <c r="B15" s="16" t="s">
        <v>70</v>
      </c>
      <c r="C15" s="24">
        <v>42095</v>
      </c>
      <c r="D15" s="17">
        <v>21002</v>
      </c>
      <c r="E15" s="12" t="str">
        <f>VLOOKUP(D15,'1.ผังบัญชี'!A:B,2,0)</f>
        <v>ภาษีขาย</v>
      </c>
      <c r="F15" s="12" t="s">
        <v>64</v>
      </c>
      <c r="G15" s="18">
        <f>G14*0.07</f>
        <v>-539</v>
      </c>
      <c r="H15" s="21"/>
      <c r="J15" s="21"/>
    </row>
    <row r="16" spans="1:10" s="38" customFormat="1" x14ac:dyDescent="0.25">
      <c r="A16" s="31" t="s">
        <v>63</v>
      </c>
      <c r="B16" s="31" t="s">
        <v>71</v>
      </c>
      <c r="C16" s="32">
        <v>42125</v>
      </c>
      <c r="D16" s="33">
        <v>51001</v>
      </c>
      <c r="E16" s="8" t="str">
        <f>VLOOKUP(D16,'1.ผังบัญชี'!A:B,2,0)</f>
        <v>ค่าวัสดุใช้ดำเนินการ</v>
      </c>
      <c r="F16" s="8" t="s">
        <v>66</v>
      </c>
      <c r="G16" s="34">
        <v>5000</v>
      </c>
      <c r="H16" s="37"/>
      <c r="J16" s="37"/>
    </row>
    <row r="17" spans="1:10" s="38" customFormat="1" x14ac:dyDescent="0.25">
      <c r="A17" s="31" t="s">
        <v>63</v>
      </c>
      <c r="B17" s="31" t="s">
        <v>71</v>
      </c>
      <c r="C17" s="32">
        <v>42125</v>
      </c>
      <c r="D17" s="33">
        <v>11001</v>
      </c>
      <c r="E17" s="8" t="str">
        <f>VLOOKUP(D17,'1.ผังบัญชี'!A:B,2,0)</f>
        <v>เงินฝากธนาคาร</v>
      </c>
      <c r="F17" s="8" t="s">
        <v>66</v>
      </c>
      <c r="G17" s="34">
        <f>-G16</f>
        <v>-5000</v>
      </c>
      <c r="H17" s="37"/>
      <c r="J17" s="37"/>
    </row>
    <row r="18" spans="1:10" x14ac:dyDescent="0.25">
      <c r="A18" s="16" t="s">
        <v>67</v>
      </c>
      <c r="B18" s="16" t="s">
        <v>72</v>
      </c>
      <c r="C18" s="24">
        <v>42369</v>
      </c>
      <c r="D18" s="17">
        <v>53001</v>
      </c>
      <c r="E18" s="12" t="str">
        <f>VLOOKUP(D18,'1.ผังบัญชี'!A:B,2,0)</f>
        <v>ค่าบริการทางวิชาชีพบัญชี</v>
      </c>
      <c r="F18" s="12" t="s">
        <v>68</v>
      </c>
      <c r="G18" s="18">
        <v>10000</v>
      </c>
    </row>
    <row r="19" spans="1:10" x14ac:dyDescent="0.25">
      <c r="A19" s="16" t="s">
        <v>67</v>
      </c>
      <c r="B19" s="16" t="s">
        <v>72</v>
      </c>
      <c r="C19" s="24">
        <v>42369</v>
      </c>
      <c r="D19" s="17">
        <v>21001</v>
      </c>
      <c r="E19" s="12" t="str">
        <f>VLOOKUP(D19,'1.ผังบัญชี'!A:B,2,0)</f>
        <v>ค่าบริการทางวิชาชีพบัญชีค้างจ่าย</v>
      </c>
      <c r="F19" s="12" t="s">
        <v>68</v>
      </c>
      <c r="G19" s="18">
        <v>-10000</v>
      </c>
    </row>
  </sheetData>
  <autoFilter ref="A1:J3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1.ผังบัญชี</vt:lpstr>
      <vt:lpstr>2.งบทดลอง แยกประเภท</vt:lpstr>
      <vt:lpstr>3.การบันทึกบัญชี</vt:lpstr>
    </vt:vector>
  </TitlesOfParts>
  <Company>Ernst &amp; Young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Tanate.Hengtrakulsin</dc:creator>
  <cp:lastModifiedBy>Administrator</cp:lastModifiedBy>
  <dcterms:created xsi:type="dcterms:W3CDTF">2010-11-06T07:27:44Z</dcterms:created>
  <dcterms:modified xsi:type="dcterms:W3CDTF">2020-10-21T13:00:32Z</dcterms:modified>
</cp:coreProperties>
</file>